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<sst xmlns="http://schemas.openxmlformats.org/spreadsheetml/2006/main" count="554" uniqueCount="447">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</sst>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546968.16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L15" sqref="L15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546968.16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10" sqref="G10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75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5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48">
        <v>144000</v>
      </c>
      <c r="H10" s="219"/>
      <c r="I10" s="217"/>
      <c r="J10" s="219"/>
      <c r="K10" s="219"/>
      <c r="L10" s="219"/>
      <c r="N10" s="141">
        <f t="shared" si="0"/>
        <v>144000</v>
      </c>
      <c r="O10" s="141">
        <f t="shared" si="1"/>
        <v>0</v>
      </c>
      <c r="P10" s="141">
        <f t="shared" si="2"/>
        <v>144000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144000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144000</v>
      </c>
      <c r="O12" s="6">
        <f t="shared" si="1"/>
        <v>0</v>
      </c>
      <c r="P12" s="6">
        <f t="shared" si="2"/>
        <v>144000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144000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144000</v>
      </c>
      <c r="O26" s="9">
        <f t="shared" si="1"/>
        <v>0</v>
      </c>
      <c r="P26" s="9">
        <f t="shared" si="2"/>
        <v>144000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161" activePane="bottomRight" state="frozen"/>
      <selection pane="topRight" activeCell="M1" sqref="M1"/>
      <selection pane="bottomLeft" activeCell="A5" sqref="A5"/>
      <selection pane="bottomRight" activeCell="F176" sqref="F176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296.42</v>
      </c>
      <c r="E5" s="223">
        <f>E6</f>
        <v>296.42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296.42</v>
      </c>
      <c r="E6" s="226">
        <f>E7+E38+E134+E190</f>
        <v>296.42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296.42</v>
      </c>
      <c r="E134" s="226">
        <f>SUM(E135,E137,E144,E150,E155,E157,E159,E161,E163,E165,E167,E169,E171,E183)</f>
        <v>296.42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281.42</v>
      </c>
      <c r="E155" s="226">
        <f>E156</f>
        <v>281.42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281.42</v>
      </c>
      <c r="E156" s="226">
        <v>281.42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296.42</v>
      </c>
      <c r="E293" s="243">
        <f>E5</f>
        <v>296.42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D7" sqref="D7"/>
    </sheetView>
  </sheetViews>
  <sheetFormatPr defaultRowHeight="14.25"/>
  <cols>
    <col min="3" max="3" width="44.375" customWidth="1"/>
    <col min="4" max="4" width="12.25" customWidth="1"/>
    <col min="5" max="5" width="12.625" customWidth="1"/>
    <col min="6" max="6" width="17.625" customWidth="1"/>
  </cols>
  <sheetData>
    <row r="2" spans="2:6" ht="20.25">
      <c r="B2" s="288" t="s">
        <v>444</v>
      </c>
      <c r="C2" s="288"/>
      <c r="D2" s="288"/>
      <c r="E2" s="288"/>
      <c r="F2" s="288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544800</v>
      </c>
      <c r="E7" s="245">
        <v>400800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544800</v>
      </c>
      <c r="E15" s="161">
        <f>SUM(E7:E14)</f>
        <v>400800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21557</v>
      </c>
      <c r="E17" s="246">
        <v>21557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566357</v>
      </c>
      <c r="E33" s="166">
        <f>E15+E22+E31</f>
        <v>422357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0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625" customWidth="1"/>
    <col min="6" max="6" width="14.125" customWidth="1"/>
    <col min="7" max="7" width="23.375" customWidth="1"/>
  </cols>
  <sheetData>
    <row r="2" spans="3:7" ht="20.25">
      <c r="C2" s="288" t="s">
        <v>445</v>
      </c>
      <c r="D2" s="288"/>
      <c r="E2" s="288"/>
      <c r="F2" s="288"/>
      <c r="G2" s="288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47">
        <v>3000</v>
      </c>
      <c r="F10" s="247">
        <v>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50">
        <f>F19+'تقرير المصروفات '!E134</f>
        <v>16388.84</v>
      </c>
      <c r="F19" s="211">
        <v>16092.42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16388.84</v>
      </c>
      <c r="F22" s="161">
        <f>SUM(F15:F21)</f>
        <v>16092.42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585232</v>
      </c>
      <c r="F25" s="204">
        <v>441232</v>
      </c>
      <c r="G25" s="160"/>
    </row>
    <row r="26" spans="3:7" ht="15.75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-38263.839999999997</v>
      </c>
      <c r="F26" s="204">
        <v>-37967.42</v>
      </c>
      <c r="G26" s="160"/>
    </row>
    <row r="27" spans="3:7" ht="16.5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546968.16</v>
      </c>
      <c r="F28" s="164">
        <f>SUM(F25:F27)</f>
        <v>403264.58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6" t="s">
        <v>433</v>
      </c>
      <c r="D30" s="287"/>
      <c r="E30" s="166">
        <f>E13+E22+E28</f>
        <v>566357</v>
      </c>
      <c r="F30" s="166">
        <f>F13+F22+F28</f>
        <v>422357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9" t="s">
        <v>176</v>
      </c>
      <c r="C3" s="289"/>
      <c r="D3" s="289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144000</v>
      </c>
      <c r="J32" s="140">
        <f t="shared" si="0"/>
        <v>144000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144000</v>
      </c>
      <c r="J48" s="51">
        <f>H48-D48</f>
        <v>144000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441232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585232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2024-01-06T18:46:21Z</dcterms:modified>
</cp:coreProperties>
</file>